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ОИ документы\РЕФОРМА ЖКХ\Раскрытие за 2014 год\Раздел I. Информация по УО\Раздел 2. Показатели финансово-хозяйственной деятельности\п. 5.2, 5.3\"/>
    </mc:Choice>
  </mc:AlternateContent>
  <bookViews>
    <workbookView xWindow="0" yWindow="0" windowWidth="19200" windowHeight="11595"/>
  </bookViews>
  <sheets>
    <sheet name="Сальдо на 01.01.2015" sheetId="28" r:id="rId1"/>
  </sheets>
  <definedNames>
    <definedName name="_xlnm._FilterDatabase" localSheetId="0" hidden="1">'Сальдо на 01.01.2015'!$A$7:$AK$29</definedName>
    <definedName name="_xlnm.Print_Titles" localSheetId="0">'Сальдо на 01.01.2015'!$4:$7</definedName>
  </definedNames>
  <calcPr calcId="152511"/>
</workbook>
</file>

<file path=xl/calcChain.xml><?xml version="1.0" encoding="utf-8"?>
<calcChain xmlns="http://schemas.openxmlformats.org/spreadsheetml/2006/main">
  <c r="E25" i="28" l="1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D24" i="28"/>
  <c r="D25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D28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D27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D26" i="28"/>
  <c r="V6" i="28"/>
  <c r="U6" i="28"/>
  <c r="T6" i="28"/>
  <c r="M24" i="28" l="1"/>
  <c r="L24" i="28" l="1"/>
  <c r="K24" i="28"/>
  <c r="J24" i="28"/>
  <c r="I24" i="28"/>
  <c r="H24" i="28"/>
  <c r="G24" i="28"/>
  <c r="F24" i="28"/>
  <c r="E24" i="28" l="1"/>
  <c r="O24" i="28"/>
  <c r="P24" i="28"/>
  <c r="Q24" i="28" l="1"/>
  <c r="N24" i="28"/>
  <c r="S24" i="28"/>
  <c r="R24" i="28" l="1"/>
</calcChain>
</file>

<file path=xl/sharedStrings.xml><?xml version="1.0" encoding="utf-8"?>
<sst xmlns="http://schemas.openxmlformats.org/spreadsheetml/2006/main" count="102" uniqueCount="64">
  <si>
    <t>Адрес</t>
  </si>
  <si>
    <t>Оплата</t>
  </si>
  <si>
    <t>ул. Бехтерева, д.   5</t>
  </si>
  <si>
    <t>ул. Вокзальная, д. 122</t>
  </si>
  <si>
    <t>ул. Вокзальная, д. 136</t>
  </si>
  <si>
    <t>пр. Карла Маркса, д.  37</t>
  </si>
  <si>
    <t>ул. Комсомольская, д.  20</t>
  </si>
  <si>
    <t>пр. Ленина, д.   5</t>
  </si>
  <si>
    <t>пр. Ленина, д.  10</t>
  </si>
  <si>
    <t>ул. Менделеева, д.   6</t>
  </si>
  <si>
    <t>ул. Николая Шишка, д.   1</t>
  </si>
  <si>
    <t>ул. Суворова, д.  31</t>
  </si>
  <si>
    <t>ул. Уральская, д.   4</t>
  </si>
  <si>
    <t>ул. Уральская, д.   7</t>
  </si>
  <si>
    <t>ул. Уральская, д.  25</t>
  </si>
  <si>
    <t>пр. Карла Маркса, д.  35</t>
  </si>
  <si>
    <t>ИТОГО:</t>
  </si>
  <si>
    <t>пр. Карла Маркса, д.  16\1</t>
  </si>
  <si>
    <t>ул. Строителей, д.  37\1</t>
  </si>
  <si>
    <t>Выполнено работ, предоставлено услуг</t>
  </si>
  <si>
    <t>ДОХОДЫ</t>
  </si>
  <si>
    <t>Начисление платы потребителям, руб.</t>
  </si>
  <si>
    <t>Субсидии из бюджетов и средства управляющей организации</t>
  </si>
  <si>
    <t>Доходы</t>
  </si>
  <si>
    <t>ОПЛАТА</t>
  </si>
  <si>
    <t>в том числе:</t>
  </si>
  <si>
    <t>Остаток денежных средств от оплаты (остаток "+"/долг"-")</t>
  </si>
  <si>
    <t>Задолженность населения 
(долг"+"/ переплата "-")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</si>
  <si>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</si>
  <si>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</si>
  <si>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</si>
  <si>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Остаток средств на 01.01.2014</t>
  </si>
  <si>
    <t>1</t>
  </si>
  <si>
    <t>2</t>
  </si>
  <si>
    <t>3</t>
  </si>
  <si>
    <t>4</t>
  </si>
  <si>
    <t>Нежилые помещения</t>
  </si>
  <si>
    <t>ЖЭУ</t>
  </si>
  <si>
    <t>6</t>
  </si>
  <si>
    <t>5</t>
  </si>
  <si>
    <t>за 2014 год</t>
  </si>
  <si>
    <t>Остаток средств на 01.01.2015г.</t>
  </si>
  <si>
    <t xml:space="preserve">Остаток средств на период с 01.05.2008 по 01.01.2015
</t>
  </si>
  <si>
    <t>Благоустройство</t>
  </si>
  <si>
    <t>Текущий ремонт, капитальный ремонт</t>
  </si>
  <si>
    <t>Смета доходов и расходов за оказанные услуги по управлению многоквартирными домами ООО "ЖРЭУ №1"</t>
  </si>
  <si>
    <t>№ п/п</t>
  </si>
  <si>
    <t>0</t>
  </si>
  <si>
    <t>9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</si>
  <si>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</si>
  <si>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</si>
  <si>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</si>
  <si>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</si>
  <si>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</si>
  <si>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</si>
  <si>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</si>
  <si>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</si>
  <si>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</si>
  <si>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Общая площадь МКД, м2</t>
  </si>
  <si>
    <t>51-75</t>
  </si>
  <si>
    <t>26-50</t>
  </si>
  <si>
    <t>до 25</t>
  </si>
  <si>
    <t>более 75</t>
  </si>
  <si>
    <t>ВСЕГО, в т.ч. по годам постройки: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</si>
</sst>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Times New Roman"/>
      <family val="1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69">
    <xf numFmtId="0" fontId="0" fillId="0" borderId="0" xfId="0"/>
    <xf numFmtId="49" fontId="3" fillId="0" borderId="0" xfId="0" applyNumberFormat="1" applyFont="1" applyBorder="1" applyAlignment="1">
      <alignment horizontal="right"/>
    </xf>
    <xf numFmtId="49" fontId="6" fillId="0" borderId="1" xfId="0" applyNumberFormat="1" applyFont="1" applyBorder="1"/>
    <xf numFmtId="49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49" fontId="3" fillId="0" borderId="0" xfId="0" applyNumberFormat="1" applyFont="1" applyBorder="1"/>
    <xf numFmtId="49" fontId="8" fillId="0" borderId="0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2" fontId="8" fillId="0" borderId="0" xfId="0" applyNumberFormat="1" applyFont="1" applyBorder="1" applyAlignment="1">
      <alignment horizontal="right"/>
    </xf>
    <xf numFmtId="2" fontId="6" fillId="0" borderId="1" xfId="0" applyNumberFormat="1" applyFont="1" applyBorder="1"/>
    <xf numFmtId="49" fontId="12" fillId="0" borderId="1" xfId="0" applyNumberFormat="1" applyFont="1" applyBorder="1"/>
    <xf numFmtId="0" fontId="13" fillId="0" borderId="0" xfId="0" applyFont="1" applyBorder="1"/>
    <xf numFmtId="164" fontId="12" fillId="0" borderId="1" xfId="0" applyNumberFormat="1" applyFont="1" applyBorder="1" applyAlignment="1">
      <alignment horizontal="right"/>
    </xf>
    <xf numFmtId="0" fontId="0" fillId="0" borderId="0" xfId="0" applyFill="1" applyBorder="1"/>
    <xf numFmtId="2" fontId="3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left" vertical="center" wrapText="1"/>
    </xf>
    <xf numFmtId="2" fontId="7" fillId="0" borderId="1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49" fontId="3" fillId="0" borderId="10" xfId="0" applyNumberFormat="1" applyFont="1" applyBorder="1"/>
    <xf numFmtId="49" fontId="3" fillId="0" borderId="4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2" fontId="5" fillId="0" borderId="12" xfId="0" applyNumberFormat="1" applyFont="1" applyBorder="1" applyAlignment="1">
      <alignment horizontal="right" vertical="center"/>
    </xf>
    <xf numFmtId="2" fontId="3" fillId="0" borderId="1" xfId="0" applyNumberFormat="1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/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4" fontId="5" fillId="0" borderId="12" xfId="0" applyNumberFormat="1" applyFont="1" applyBorder="1" applyAlignment="1">
      <alignment horizontal="right" vertical="center"/>
    </xf>
    <xf numFmtId="4" fontId="3" fillId="0" borderId="1" xfId="0" applyNumberFormat="1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I33"/>
  <sheetViews>
    <sheetView tabSelected="1" topLeftCell="A4" zoomScale="70" zoomScaleNormal="70" workbookViewId="0">
      <selection activeCell="G33" sqref="G33"/>
    </sheetView>
  </sheetViews>
  <sheetFormatPr defaultRowHeight="15" outlineLevelCol="2" x14ac:dyDescent="0.25"/>
  <cols>
    <col min="1" max="1" width="6.140625" style="11" customWidth="1"/>
    <col min="2" max="2" width="5.5703125" style="5" customWidth="1"/>
    <col min="3" max="3" width="25.85546875" style="5" customWidth="1"/>
    <col min="4" max="4" width="11.140625" style="5" customWidth="1"/>
    <col min="5" max="5" width="16.7109375" style="5" customWidth="1" outlineLevel="1"/>
    <col min="6" max="6" width="17.140625" style="9" customWidth="1" outlineLevel="1"/>
    <col min="7" max="7" width="16" style="19" customWidth="1" outlineLevel="2"/>
    <col min="8" max="8" width="16" style="9" customWidth="1" outlineLevel="2"/>
    <col min="9" max="9" width="15.42578125" style="13" customWidth="1" outlineLevel="2"/>
    <col min="10" max="10" width="14.140625" style="9" customWidth="1" outlineLevel="1"/>
    <col min="11" max="11" width="14.85546875" style="9" customWidth="1" outlineLevel="1"/>
    <col min="12" max="13" width="14.85546875" style="9" customWidth="1" outlineLevel="2"/>
    <col min="14" max="14" width="17" style="9" customWidth="1" outlineLevel="1"/>
    <col min="15" max="15" width="17.5703125" style="9" customWidth="1" outlineLevel="1"/>
    <col min="16" max="16" width="16.7109375" style="9" customWidth="1" outlineLevel="1"/>
    <col min="17" max="17" width="18.140625" style="11" customWidth="1"/>
    <col min="18" max="18" width="19.140625" style="11" customWidth="1"/>
    <col min="19" max="19" width="16" style="11" customWidth="1"/>
    <col min="20" max="23" width="0" style="11" hidden="1" customWidth="1" outlineLevel="1"/>
    <col min="24" max="24" width="9.140625" style="11" collapsed="1"/>
    <col min="25" max="16384" width="9.140625" style="11"/>
  </cols>
  <sheetData>
    <row r="1" spans="1:23" ht="18.75" x14ac:dyDescent="0.3">
      <c r="B1" s="11"/>
      <c r="C1" s="27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3" ht="18.75" x14ac:dyDescent="0.3">
      <c r="B2" s="11"/>
      <c r="C2" s="27" t="s">
        <v>40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3" x14ac:dyDescent="0.25">
      <c r="F3" s="1"/>
      <c r="G3" s="20"/>
      <c r="H3" s="23"/>
      <c r="I3" s="6"/>
      <c r="J3" s="1"/>
      <c r="K3" s="1"/>
      <c r="L3" s="1"/>
      <c r="M3" s="1"/>
      <c r="N3" s="5"/>
      <c r="O3" s="5"/>
      <c r="P3" s="5"/>
    </row>
    <row r="4" spans="1:23" ht="15" customHeight="1" x14ac:dyDescent="0.25">
      <c r="A4" s="35" t="s">
        <v>46</v>
      </c>
      <c r="B4" s="35" t="s">
        <v>37</v>
      </c>
      <c r="C4" s="35" t="s">
        <v>0</v>
      </c>
      <c r="D4" s="48" t="s">
        <v>58</v>
      </c>
      <c r="E4" s="36" t="s">
        <v>31</v>
      </c>
      <c r="F4" s="37" t="s">
        <v>40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42" t="s">
        <v>42</v>
      </c>
      <c r="R4" s="38" t="s">
        <v>25</v>
      </c>
      <c r="S4" s="39"/>
    </row>
    <row r="5" spans="1:23" ht="16.5" customHeight="1" x14ac:dyDescent="0.25">
      <c r="A5" s="35"/>
      <c r="B5" s="35"/>
      <c r="C5" s="35"/>
      <c r="D5" s="49"/>
      <c r="E5" s="36"/>
      <c r="F5" s="31" t="s">
        <v>20</v>
      </c>
      <c r="G5" s="31"/>
      <c r="H5" s="31"/>
      <c r="I5" s="31"/>
      <c r="J5" s="24" t="s">
        <v>24</v>
      </c>
      <c r="K5" s="32" t="s">
        <v>19</v>
      </c>
      <c r="L5" s="47" t="s">
        <v>25</v>
      </c>
      <c r="M5" s="43"/>
      <c r="N5" s="33" t="s">
        <v>41</v>
      </c>
      <c r="O5" s="33"/>
      <c r="P5" s="33"/>
      <c r="Q5" s="42"/>
      <c r="R5" s="40"/>
      <c r="S5" s="41"/>
    </row>
    <row r="6" spans="1:23" ht="15" customHeight="1" x14ac:dyDescent="0.25">
      <c r="A6" s="35"/>
      <c r="B6" s="35"/>
      <c r="C6" s="35"/>
      <c r="D6" s="49"/>
      <c r="E6" s="36"/>
      <c r="F6" s="32" t="s">
        <v>23</v>
      </c>
      <c r="G6" s="34" t="s">
        <v>25</v>
      </c>
      <c r="H6" s="34"/>
      <c r="I6" s="34"/>
      <c r="J6" s="32" t="s">
        <v>1</v>
      </c>
      <c r="K6" s="32"/>
      <c r="L6" s="28" t="s">
        <v>44</v>
      </c>
      <c r="M6" s="46" t="s">
        <v>43</v>
      </c>
      <c r="N6" s="33" t="s">
        <v>28</v>
      </c>
      <c r="O6" s="30" t="s">
        <v>25</v>
      </c>
      <c r="P6" s="30"/>
      <c r="Q6" s="42"/>
      <c r="R6" s="44" t="s">
        <v>26</v>
      </c>
      <c r="S6" s="25" t="s">
        <v>27</v>
      </c>
      <c r="T6" s="11">
        <f>2014-51</f>
        <v>1963</v>
      </c>
      <c r="U6" s="11">
        <f>2014-26</f>
        <v>1988</v>
      </c>
      <c r="V6" s="11">
        <f>2014-25</f>
        <v>1989</v>
      </c>
    </row>
    <row r="7" spans="1:23" ht="72.75" customHeight="1" x14ac:dyDescent="0.25">
      <c r="A7" s="35"/>
      <c r="B7" s="35"/>
      <c r="C7" s="35"/>
      <c r="D7" s="50"/>
      <c r="E7" s="36"/>
      <c r="F7" s="32"/>
      <c r="G7" s="21" t="s">
        <v>21</v>
      </c>
      <c r="H7" s="10" t="s">
        <v>36</v>
      </c>
      <c r="I7" s="10" t="s">
        <v>22</v>
      </c>
      <c r="J7" s="32"/>
      <c r="K7" s="32"/>
      <c r="L7" s="29"/>
      <c r="M7" s="46"/>
      <c r="N7" s="33"/>
      <c r="O7" s="22" t="s">
        <v>29</v>
      </c>
      <c r="P7" s="22" t="s">
        <v>30</v>
      </c>
      <c r="Q7" s="42"/>
      <c r="R7" s="45"/>
      <c r="S7" s="26"/>
      <c r="T7" s="11" t="s">
        <v>59</v>
      </c>
      <c r="U7" s="11" t="s">
        <v>60</v>
      </c>
      <c r="V7" s="18" t="s">
        <v>61</v>
      </c>
      <c r="W7" s="18" t="s">
        <v>62</v>
      </c>
    </row>
    <row r="8" spans="1:23" x14ac:dyDescent="0.25">
      <c r="A8" s="2" t="s">
        <v>32</v>
      </c>
      <c r="B8" s="2" t="s">
        <v>38</v>
      </c>
      <c r="C8" s="2" t="s">
        <v>2</v>
      </c>
      <c r="D8" s="2">
        <v>3831.1</v>
      </c>
      <c r="E8" s="59">
        <v>209027.74000000011</v>
      </c>
      <c r="F8" s="60">
        <v>526087.58000000007</v>
      </c>
      <c r="G8" s="61">
        <v>513716.38000000006</v>
      </c>
      <c r="H8" s="61">
        <v>12371.2</v>
      </c>
      <c r="I8" s="62">
        <v>0</v>
      </c>
      <c r="J8" s="60">
        <v>545751.87</v>
      </c>
      <c r="K8" s="60">
        <v>585078.24</v>
      </c>
      <c r="L8" s="60">
        <v>151440.29</v>
      </c>
      <c r="M8" s="60">
        <v>547.91</v>
      </c>
      <c r="N8" s="60">
        <v>-58990.659999999916</v>
      </c>
      <c r="O8" s="60">
        <v>-39326.369999999995</v>
      </c>
      <c r="P8" s="60">
        <v>-19664.289999999921</v>
      </c>
      <c r="Q8" s="59">
        <v>150037.08000000019</v>
      </c>
      <c r="R8" s="63">
        <v>102095.0500000001</v>
      </c>
      <c r="S8" s="59">
        <v>47942.030000000086</v>
      </c>
      <c r="V8" s="11">
        <v>1989</v>
      </c>
    </row>
    <row r="9" spans="1:23" x14ac:dyDescent="0.25">
      <c r="A9" s="2" t="s">
        <v>33</v>
      </c>
      <c r="B9" s="2" t="s">
        <v>34</v>
      </c>
      <c r="C9" s="2" t="s">
        <v>3</v>
      </c>
      <c r="D9" s="2">
        <v>2819.53</v>
      </c>
      <c r="E9" s="59">
        <v>153004.69999999925</v>
      </c>
      <c r="F9" s="60">
        <v>572830.19999999995</v>
      </c>
      <c r="G9" s="61">
        <v>507296.22</v>
      </c>
      <c r="H9" s="61">
        <v>65533.98</v>
      </c>
      <c r="I9" s="62">
        <v>0</v>
      </c>
      <c r="J9" s="60">
        <v>574311.67000000004</v>
      </c>
      <c r="K9" s="60">
        <v>496734.67</v>
      </c>
      <c r="L9" s="60">
        <v>66056.08</v>
      </c>
      <c r="M9" s="60">
        <v>335.26</v>
      </c>
      <c r="N9" s="60">
        <v>76095.52999999997</v>
      </c>
      <c r="O9" s="60">
        <v>77577.000000000058</v>
      </c>
      <c r="P9" s="60">
        <v>-1481.4700000000885</v>
      </c>
      <c r="Q9" s="59">
        <v>229100.22999999922</v>
      </c>
      <c r="R9" s="63">
        <v>161725.1899999993</v>
      </c>
      <c r="S9" s="59">
        <v>67375.039999999906</v>
      </c>
      <c r="U9" s="11">
        <v>1971</v>
      </c>
    </row>
    <row r="10" spans="1:23" x14ac:dyDescent="0.25">
      <c r="A10" s="2" t="s">
        <v>34</v>
      </c>
      <c r="B10" s="2" t="s">
        <v>38</v>
      </c>
      <c r="C10" s="2" t="s">
        <v>4</v>
      </c>
      <c r="D10" s="2">
        <v>2972</v>
      </c>
      <c r="E10" s="59">
        <v>-6303.3300000003073</v>
      </c>
      <c r="F10" s="60">
        <v>610480.89</v>
      </c>
      <c r="G10" s="61">
        <v>532311.46</v>
      </c>
      <c r="H10" s="61">
        <v>78169.429999999993</v>
      </c>
      <c r="I10" s="62">
        <v>0</v>
      </c>
      <c r="J10" s="60">
        <v>618528.83000000007</v>
      </c>
      <c r="K10" s="60">
        <v>541966.42999999993</v>
      </c>
      <c r="L10" s="60">
        <v>58957.62</v>
      </c>
      <c r="M10" s="60">
        <v>346.90000000000003</v>
      </c>
      <c r="N10" s="60">
        <v>68514.460000000079</v>
      </c>
      <c r="O10" s="60">
        <v>76562.40000000014</v>
      </c>
      <c r="P10" s="60">
        <v>-8047.9400000000605</v>
      </c>
      <c r="Q10" s="59">
        <v>62211.129999999772</v>
      </c>
      <c r="R10" s="63">
        <v>12953.379999999823</v>
      </c>
      <c r="S10" s="59">
        <v>49257.749999999949</v>
      </c>
      <c r="U10" s="11">
        <v>1972</v>
      </c>
    </row>
    <row r="11" spans="1:23" x14ac:dyDescent="0.25">
      <c r="A11" s="2" t="s">
        <v>35</v>
      </c>
      <c r="B11" s="2" t="s">
        <v>39</v>
      </c>
      <c r="C11" s="2" t="s">
        <v>17</v>
      </c>
      <c r="D11" s="2">
        <v>2205.1999999999998</v>
      </c>
      <c r="E11" s="59">
        <v>34940.080000001675</v>
      </c>
      <c r="F11" s="60">
        <v>270866.40000000002</v>
      </c>
      <c r="G11" s="61">
        <v>267682.26</v>
      </c>
      <c r="H11" s="61">
        <v>3184.1400000000003</v>
      </c>
      <c r="I11" s="62">
        <v>0</v>
      </c>
      <c r="J11" s="60">
        <v>271531.88</v>
      </c>
      <c r="K11" s="60">
        <v>290949.28999999998</v>
      </c>
      <c r="L11" s="60">
        <v>58765.380000000005</v>
      </c>
      <c r="M11" s="60">
        <v>13114.850000000002</v>
      </c>
      <c r="N11" s="60">
        <v>-20082.889999999956</v>
      </c>
      <c r="O11" s="60">
        <v>-19417.409999999974</v>
      </c>
      <c r="P11" s="60">
        <v>-665.47999999998137</v>
      </c>
      <c r="Q11" s="59">
        <v>14857.190000001719</v>
      </c>
      <c r="R11" s="63">
        <v>-16718.449999998298</v>
      </c>
      <c r="S11" s="59">
        <v>31575.640000000018</v>
      </c>
      <c r="T11" s="11">
        <v>1956</v>
      </c>
    </row>
    <row r="12" spans="1:23" x14ac:dyDescent="0.25">
      <c r="A12" s="2" t="s">
        <v>39</v>
      </c>
      <c r="B12" s="2" t="s">
        <v>39</v>
      </c>
      <c r="C12" s="2" t="s">
        <v>5</v>
      </c>
      <c r="D12" s="2">
        <v>4479.1000000000004</v>
      </c>
      <c r="E12" s="59">
        <v>406143.94000000088</v>
      </c>
      <c r="F12" s="60">
        <v>720803.97000000009</v>
      </c>
      <c r="G12" s="61">
        <v>594651.21000000008</v>
      </c>
      <c r="H12" s="61">
        <v>126152.76000000001</v>
      </c>
      <c r="I12" s="62">
        <v>0</v>
      </c>
      <c r="J12" s="60">
        <v>712368.29</v>
      </c>
      <c r="K12" s="60">
        <v>973056.64000000025</v>
      </c>
      <c r="L12" s="60">
        <v>117434.26999999999</v>
      </c>
      <c r="M12" s="60">
        <v>333895.77999999997</v>
      </c>
      <c r="N12" s="60">
        <v>-252252.67000000016</v>
      </c>
      <c r="O12" s="60">
        <v>-260688.35000000021</v>
      </c>
      <c r="P12" s="60">
        <v>8435.6800000000512</v>
      </c>
      <c r="Q12" s="59">
        <v>153891.27000000072</v>
      </c>
      <c r="R12" s="63">
        <v>81798.060000000638</v>
      </c>
      <c r="S12" s="59">
        <v>72093.21000000005</v>
      </c>
      <c r="T12" s="11">
        <v>1954</v>
      </c>
    </row>
    <row r="13" spans="1:23" x14ac:dyDescent="0.25">
      <c r="A13" s="2" t="s">
        <v>38</v>
      </c>
      <c r="B13" s="2" t="s">
        <v>35</v>
      </c>
      <c r="C13" s="2" t="s">
        <v>6</v>
      </c>
      <c r="D13" s="2">
        <v>1469.8</v>
      </c>
      <c r="E13" s="59">
        <v>100996.00999999992</v>
      </c>
      <c r="F13" s="60">
        <v>193746.97999999998</v>
      </c>
      <c r="G13" s="61">
        <v>141376.56</v>
      </c>
      <c r="H13" s="61">
        <v>52370.42</v>
      </c>
      <c r="I13" s="62">
        <v>0</v>
      </c>
      <c r="J13" s="60">
        <v>185170.21999999994</v>
      </c>
      <c r="K13" s="60">
        <v>190890.77</v>
      </c>
      <c r="L13" s="60">
        <v>37995.19</v>
      </c>
      <c r="M13" s="60">
        <v>230.52999999999997</v>
      </c>
      <c r="N13" s="60">
        <v>2856.2099999999919</v>
      </c>
      <c r="O13" s="60">
        <v>-5720.5500000000466</v>
      </c>
      <c r="P13" s="60">
        <v>8576.7600000000384</v>
      </c>
      <c r="Q13" s="59">
        <v>103852.21999999991</v>
      </c>
      <c r="R13" s="63">
        <v>81550.929999999877</v>
      </c>
      <c r="S13" s="59">
        <v>22301.290000000041</v>
      </c>
      <c r="T13" s="11">
        <v>1948</v>
      </c>
    </row>
    <row r="14" spans="1:23" x14ac:dyDescent="0.25">
      <c r="A14" s="2" t="s">
        <v>49</v>
      </c>
      <c r="B14" s="2" t="s">
        <v>34</v>
      </c>
      <c r="C14" s="2" t="s">
        <v>7</v>
      </c>
      <c r="D14" s="2">
        <v>4570.3</v>
      </c>
      <c r="E14" s="59">
        <v>257741.33999999927</v>
      </c>
      <c r="F14" s="60">
        <v>714677.64999999991</v>
      </c>
      <c r="G14" s="61">
        <v>615508.25</v>
      </c>
      <c r="H14" s="61">
        <v>98336.069999999992</v>
      </c>
      <c r="I14" s="62">
        <v>833.33</v>
      </c>
      <c r="J14" s="60">
        <v>706942.8899999999</v>
      </c>
      <c r="K14" s="60">
        <v>530462.54999999993</v>
      </c>
      <c r="L14" s="60">
        <v>55199.009999999995</v>
      </c>
      <c r="M14" s="60">
        <v>559.84</v>
      </c>
      <c r="N14" s="60">
        <v>184215.09999999998</v>
      </c>
      <c r="O14" s="60">
        <v>176480.33999999997</v>
      </c>
      <c r="P14" s="60">
        <v>7734.7600000000093</v>
      </c>
      <c r="Q14" s="59">
        <v>441956.43999999925</v>
      </c>
      <c r="R14" s="63">
        <v>335874.08999999921</v>
      </c>
      <c r="S14" s="59">
        <v>106082.35000000002</v>
      </c>
      <c r="T14" s="11">
        <v>1959</v>
      </c>
    </row>
    <row r="15" spans="1:23" x14ac:dyDescent="0.25">
      <c r="A15" s="2" t="s">
        <v>50</v>
      </c>
      <c r="B15" s="2" t="s">
        <v>34</v>
      </c>
      <c r="C15" s="2" t="s">
        <v>8</v>
      </c>
      <c r="D15" s="2">
        <v>8140.63</v>
      </c>
      <c r="E15" s="59">
        <v>1202783.8900000027</v>
      </c>
      <c r="F15" s="60">
        <v>1086779.7</v>
      </c>
      <c r="G15" s="61">
        <v>1009602.02</v>
      </c>
      <c r="H15" s="61">
        <v>76344.350000000006</v>
      </c>
      <c r="I15" s="62">
        <v>833.33</v>
      </c>
      <c r="J15" s="60">
        <v>1109771.0799999998</v>
      </c>
      <c r="K15" s="60">
        <v>954350.75999999989</v>
      </c>
      <c r="L15" s="60">
        <v>120005.73000000001</v>
      </c>
      <c r="M15" s="60">
        <v>4149.79</v>
      </c>
      <c r="N15" s="60">
        <v>132428.94000000006</v>
      </c>
      <c r="O15" s="60">
        <v>155420.31999999995</v>
      </c>
      <c r="P15" s="60">
        <v>-22991.379999999888</v>
      </c>
      <c r="Q15" s="59">
        <v>1335212.8300000029</v>
      </c>
      <c r="R15" s="63">
        <v>1250158.0100000026</v>
      </c>
      <c r="S15" s="59">
        <v>85054.820000000123</v>
      </c>
      <c r="T15" s="11">
        <v>1957</v>
      </c>
    </row>
    <row r="16" spans="1:23" x14ac:dyDescent="0.25">
      <c r="A16" s="2" t="s">
        <v>48</v>
      </c>
      <c r="B16" s="2" t="s">
        <v>35</v>
      </c>
      <c r="C16" s="2" t="s">
        <v>9</v>
      </c>
      <c r="D16" s="2">
        <v>2822.4</v>
      </c>
      <c r="E16" s="59">
        <v>149553.83999999994</v>
      </c>
      <c r="F16" s="60">
        <v>435263.91</v>
      </c>
      <c r="G16" s="61">
        <v>416318.63</v>
      </c>
      <c r="H16" s="61">
        <v>18945.28</v>
      </c>
      <c r="I16" s="62">
        <v>0</v>
      </c>
      <c r="J16" s="60">
        <v>422694.75999999995</v>
      </c>
      <c r="K16" s="60">
        <v>440930.69000000006</v>
      </c>
      <c r="L16" s="60">
        <v>186019.6</v>
      </c>
      <c r="M16" s="60">
        <v>2913.4700000000003</v>
      </c>
      <c r="N16" s="60">
        <v>-5666.7800000000861</v>
      </c>
      <c r="O16" s="60">
        <v>-18235.930000000109</v>
      </c>
      <c r="P16" s="60">
        <v>12569.150000000023</v>
      </c>
      <c r="Q16" s="59">
        <v>143887.05999999985</v>
      </c>
      <c r="R16" s="63">
        <v>55560.829999999813</v>
      </c>
      <c r="S16" s="59">
        <v>88326.23000000004</v>
      </c>
      <c r="T16" s="11">
        <v>1956</v>
      </c>
    </row>
    <row r="17" spans="1:22" x14ac:dyDescent="0.25">
      <c r="A17" s="2" t="s">
        <v>51</v>
      </c>
      <c r="B17" s="2" t="s">
        <v>38</v>
      </c>
      <c r="C17" s="2" t="s">
        <v>10</v>
      </c>
      <c r="D17" s="2">
        <v>3581.4</v>
      </c>
      <c r="E17" s="59">
        <v>-8342.9200000004494</v>
      </c>
      <c r="F17" s="60">
        <v>538049.98</v>
      </c>
      <c r="G17" s="61">
        <v>509746.74</v>
      </c>
      <c r="H17" s="61">
        <v>28303.239999999998</v>
      </c>
      <c r="I17" s="62">
        <v>0</v>
      </c>
      <c r="J17" s="60">
        <v>522478.00999999989</v>
      </c>
      <c r="K17" s="60">
        <v>386075.66</v>
      </c>
      <c r="L17" s="60">
        <v>82643.89</v>
      </c>
      <c r="M17" s="60">
        <v>3220.66</v>
      </c>
      <c r="N17" s="60">
        <v>151974.32</v>
      </c>
      <c r="O17" s="60">
        <v>136402.34999999992</v>
      </c>
      <c r="P17" s="60">
        <v>15571.970000000088</v>
      </c>
      <c r="Q17" s="59">
        <v>143631.39999999956</v>
      </c>
      <c r="R17" s="63">
        <v>73941.379999999466</v>
      </c>
      <c r="S17" s="59">
        <v>69690.020000000091</v>
      </c>
      <c r="U17" s="11">
        <v>1969</v>
      </c>
    </row>
    <row r="18" spans="1:22" x14ac:dyDescent="0.25">
      <c r="A18" s="2" t="s">
        <v>52</v>
      </c>
      <c r="B18" s="2" t="s">
        <v>35</v>
      </c>
      <c r="C18" s="2" t="s">
        <v>18</v>
      </c>
      <c r="D18" s="2">
        <v>1057.3</v>
      </c>
      <c r="E18" s="59">
        <v>-51555.910000000134</v>
      </c>
      <c r="F18" s="60">
        <v>124453.75</v>
      </c>
      <c r="G18" s="61">
        <v>118215.43000000001</v>
      </c>
      <c r="H18" s="61">
        <v>5404.98</v>
      </c>
      <c r="I18" s="62">
        <v>833.34</v>
      </c>
      <c r="J18" s="60">
        <v>136099.04999999999</v>
      </c>
      <c r="K18" s="60">
        <v>147109.39000000001</v>
      </c>
      <c r="L18" s="60">
        <v>37254.07</v>
      </c>
      <c r="M18" s="60">
        <v>88.08</v>
      </c>
      <c r="N18" s="60">
        <v>-22655.640000000014</v>
      </c>
      <c r="O18" s="60">
        <v>-11010.340000000026</v>
      </c>
      <c r="P18" s="60">
        <v>-11645.299999999988</v>
      </c>
      <c r="Q18" s="59">
        <v>-74211.550000000148</v>
      </c>
      <c r="R18" s="63">
        <v>-100306.73000000016</v>
      </c>
      <c r="S18" s="59">
        <v>26095.180000000015</v>
      </c>
      <c r="T18" s="11">
        <v>1950</v>
      </c>
    </row>
    <row r="19" spans="1:22" x14ac:dyDescent="0.25">
      <c r="A19" s="2" t="s">
        <v>53</v>
      </c>
      <c r="B19" s="2" t="s">
        <v>39</v>
      </c>
      <c r="C19" s="2" t="s">
        <v>11</v>
      </c>
      <c r="D19" s="2">
        <v>2295.9</v>
      </c>
      <c r="E19" s="59">
        <v>110889.29000000012</v>
      </c>
      <c r="F19" s="60">
        <v>239799.3</v>
      </c>
      <c r="G19" s="61">
        <v>239799.3</v>
      </c>
      <c r="H19" s="61">
        <v>0</v>
      </c>
      <c r="I19" s="62">
        <v>0</v>
      </c>
      <c r="J19" s="60">
        <v>284749.81999999995</v>
      </c>
      <c r="K19" s="60">
        <v>216107.19000000006</v>
      </c>
      <c r="L19" s="60">
        <v>36386.33</v>
      </c>
      <c r="M19" s="60">
        <v>284.49</v>
      </c>
      <c r="N19" s="60">
        <v>23692.109999999928</v>
      </c>
      <c r="O19" s="60">
        <v>68642.629999999888</v>
      </c>
      <c r="P19" s="60">
        <v>-44950.51999999996</v>
      </c>
      <c r="Q19" s="59">
        <v>134581.40000000005</v>
      </c>
      <c r="R19" s="63">
        <v>129567.01000000001</v>
      </c>
      <c r="S19" s="59">
        <v>5014.3900000000358</v>
      </c>
      <c r="V19" s="11">
        <v>2006</v>
      </c>
    </row>
    <row r="20" spans="1:22" x14ac:dyDescent="0.25">
      <c r="A20" s="2" t="s">
        <v>54</v>
      </c>
      <c r="B20" s="2" t="s">
        <v>38</v>
      </c>
      <c r="C20" s="2" t="s">
        <v>12</v>
      </c>
      <c r="D20" s="2">
        <v>3676.67</v>
      </c>
      <c r="E20" s="59">
        <v>507037.44999999966</v>
      </c>
      <c r="F20" s="60">
        <v>602428.30999999994</v>
      </c>
      <c r="G20" s="61">
        <v>506283.06999999995</v>
      </c>
      <c r="H20" s="61">
        <v>96145.24</v>
      </c>
      <c r="I20" s="62">
        <v>0</v>
      </c>
      <c r="J20" s="60">
        <v>578487.67000000004</v>
      </c>
      <c r="K20" s="60">
        <v>918417.5</v>
      </c>
      <c r="L20" s="60">
        <v>376180.50999999995</v>
      </c>
      <c r="M20" s="60">
        <v>952.40000000000009</v>
      </c>
      <c r="N20" s="60">
        <v>-315989.19000000006</v>
      </c>
      <c r="O20" s="60">
        <v>-339929.82999999996</v>
      </c>
      <c r="P20" s="60">
        <v>23940.639999999898</v>
      </c>
      <c r="Q20" s="59">
        <v>191048.2599999996</v>
      </c>
      <c r="R20" s="63">
        <v>84426.539999999688</v>
      </c>
      <c r="S20" s="59">
        <v>106621.7199999999</v>
      </c>
      <c r="V20" s="11">
        <v>1989</v>
      </c>
    </row>
    <row r="21" spans="1:22" x14ac:dyDescent="0.25">
      <c r="A21" s="2" t="s">
        <v>55</v>
      </c>
      <c r="B21" s="2" t="s">
        <v>38</v>
      </c>
      <c r="C21" s="2" t="s">
        <v>13</v>
      </c>
      <c r="D21" s="2">
        <v>6384.2</v>
      </c>
      <c r="E21" s="59">
        <v>459880.29000000062</v>
      </c>
      <c r="F21" s="60">
        <v>1380735.5400000003</v>
      </c>
      <c r="G21" s="61">
        <v>1374500.9100000004</v>
      </c>
      <c r="H21" s="61">
        <v>6234.6299999999992</v>
      </c>
      <c r="I21" s="62">
        <v>0</v>
      </c>
      <c r="J21" s="60">
        <v>1387287.15</v>
      </c>
      <c r="K21" s="60">
        <v>1226474.0399999996</v>
      </c>
      <c r="L21" s="60">
        <v>243864.31</v>
      </c>
      <c r="M21" s="60">
        <v>2152.31</v>
      </c>
      <c r="N21" s="60">
        <v>154261.5000000007</v>
      </c>
      <c r="O21" s="60">
        <v>160813.11000000034</v>
      </c>
      <c r="P21" s="60">
        <v>-6551.6099999996368</v>
      </c>
      <c r="Q21" s="59">
        <v>614141.79000000132</v>
      </c>
      <c r="R21" s="63">
        <v>364880.07000000094</v>
      </c>
      <c r="S21" s="59">
        <v>249261.72000000038</v>
      </c>
      <c r="V21" s="11">
        <v>1989</v>
      </c>
    </row>
    <row r="22" spans="1:22" x14ac:dyDescent="0.25">
      <c r="A22" s="2" t="s">
        <v>56</v>
      </c>
      <c r="B22" s="2" t="s">
        <v>35</v>
      </c>
      <c r="C22" s="2" t="s">
        <v>14</v>
      </c>
      <c r="D22" s="2">
        <v>1177.5</v>
      </c>
      <c r="E22" s="59">
        <v>-257760.78000000009</v>
      </c>
      <c r="F22" s="60">
        <v>160596.91000000003</v>
      </c>
      <c r="G22" s="61">
        <v>159336.46000000005</v>
      </c>
      <c r="H22" s="61">
        <v>427.11</v>
      </c>
      <c r="I22" s="62">
        <v>833.34</v>
      </c>
      <c r="J22" s="60">
        <v>172229.27000000002</v>
      </c>
      <c r="K22" s="60">
        <v>167767.08000000002</v>
      </c>
      <c r="L22" s="60">
        <v>26925.27</v>
      </c>
      <c r="M22" s="60">
        <v>122.21000000000001</v>
      </c>
      <c r="N22" s="60">
        <v>-7170.1699999999837</v>
      </c>
      <c r="O22" s="60">
        <v>4462.1900000000023</v>
      </c>
      <c r="P22" s="60">
        <v>-11632.359999999986</v>
      </c>
      <c r="Q22" s="59">
        <v>-264930.95000000007</v>
      </c>
      <c r="R22" s="63">
        <v>-273441.4800000001</v>
      </c>
      <c r="S22" s="59">
        <v>8510.5300000000134</v>
      </c>
      <c r="T22" s="11">
        <v>1943</v>
      </c>
    </row>
    <row r="23" spans="1:22" x14ac:dyDescent="0.25">
      <c r="A23" s="2" t="s">
        <v>57</v>
      </c>
      <c r="B23" s="2" t="s">
        <v>39</v>
      </c>
      <c r="C23" s="2" t="s">
        <v>15</v>
      </c>
      <c r="D23" s="2">
        <v>3400.3</v>
      </c>
      <c r="E23" s="59">
        <v>-267916.53999999963</v>
      </c>
      <c r="F23" s="60">
        <v>395825.48</v>
      </c>
      <c r="G23" s="61">
        <v>135726.07999999999</v>
      </c>
      <c r="H23" s="61">
        <v>260099.4</v>
      </c>
      <c r="I23" s="62">
        <v>0</v>
      </c>
      <c r="J23" s="60">
        <v>395058.8</v>
      </c>
      <c r="K23" s="60">
        <v>280040.09999999998</v>
      </c>
      <c r="L23" s="60">
        <v>47351.53</v>
      </c>
      <c r="M23" s="60">
        <v>495.83000000000004</v>
      </c>
      <c r="N23" s="60">
        <v>115785.38</v>
      </c>
      <c r="O23" s="60">
        <v>115018.70000000001</v>
      </c>
      <c r="P23" s="60">
        <v>766.67999999999302</v>
      </c>
      <c r="Q23" s="59">
        <v>-152131.15999999963</v>
      </c>
      <c r="R23" s="63">
        <v>-267473.22999999957</v>
      </c>
      <c r="S23" s="59">
        <v>115342.06999999998</v>
      </c>
      <c r="T23" s="11">
        <v>1952</v>
      </c>
    </row>
    <row r="24" spans="1:22" s="16" customFormat="1" ht="12.75" thickBot="1" x14ac:dyDescent="0.25">
      <c r="A24" s="15"/>
      <c r="B24" s="15"/>
      <c r="C24" s="15" t="s">
        <v>16</v>
      </c>
      <c r="D24" s="17">
        <f>SUM(D8:D23)</f>
        <v>54883.330000000009</v>
      </c>
      <c r="E24" s="64">
        <f>SUM(E8:E23)</f>
        <v>3000119.0900000036</v>
      </c>
      <c r="F24" s="64">
        <f>SUM(F8:F23)</f>
        <v>8573426.5499999989</v>
      </c>
      <c r="G24" s="65">
        <f>SUM(G8:G23)</f>
        <v>7642070.9800000004</v>
      </c>
      <c r="H24" s="65">
        <f>SUM(H8:H23)</f>
        <v>928022.23</v>
      </c>
      <c r="I24" s="64">
        <f>SUM(I8:I23)</f>
        <v>3333.34</v>
      </c>
      <c r="J24" s="64">
        <f>SUM(J8:J23)</f>
        <v>8623461.2599999998</v>
      </c>
      <c r="K24" s="64">
        <f>SUM(K8:K23)</f>
        <v>8346411</v>
      </c>
      <c r="L24" s="64">
        <f>SUM(L8:L23)</f>
        <v>1702479.0799999998</v>
      </c>
      <c r="M24" s="64">
        <f>SUM(M8:M23)</f>
        <v>363410.31</v>
      </c>
      <c r="N24" s="64">
        <f>SUM(N8:N23)</f>
        <v>227015.55000000051</v>
      </c>
      <c r="O24" s="64">
        <f>SUM(O8:O23)</f>
        <v>277050.25999999995</v>
      </c>
      <c r="P24" s="64">
        <f>SUM(P8:P23)</f>
        <v>-50034.70999999941</v>
      </c>
      <c r="Q24" s="64">
        <f>SUM(Q8:Q23)</f>
        <v>3227134.6400000039</v>
      </c>
      <c r="R24" s="66">
        <f>SUM(R8:R23)</f>
        <v>2076590.6500000032</v>
      </c>
      <c r="S24" s="64">
        <f>SUM(S8:S23)</f>
        <v>1150543.9900000009</v>
      </c>
    </row>
    <row r="25" spans="1:22" s="12" customFormat="1" ht="33" customHeight="1" thickBot="1" x14ac:dyDescent="0.3">
      <c r="A25" s="54"/>
      <c r="B25" s="55"/>
      <c r="C25" s="51" t="s">
        <v>63</v>
      </c>
      <c r="D25" s="57">
        <f>SUM(D26:D28)</f>
        <v>54883.33</v>
      </c>
      <c r="E25" s="67">
        <f t="shared" ref="E25:S25" si="0">SUM(E26:E28)</f>
        <v>3000119.0900000036</v>
      </c>
      <c r="F25" s="67">
        <f t="shared" si="0"/>
        <v>8573426.5500000007</v>
      </c>
      <c r="G25" s="67">
        <f t="shared" si="0"/>
        <v>7642070.9800000004</v>
      </c>
      <c r="H25" s="67">
        <f t="shared" si="0"/>
        <v>928022.23</v>
      </c>
      <c r="I25" s="67">
        <f t="shared" si="0"/>
        <v>3333.34</v>
      </c>
      <c r="J25" s="67">
        <f t="shared" si="0"/>
        <v>8623461.2599999979</v>
      </c>
      <c r="K25" s="67">
        <f t="shared" si="0"/>
        <v>8346410.9999999991</v>
      </c>
      <c r="L25" s="67">
        <f t="shared" si="0"/>
        <v>1702479.0799999998</v>
      </c>
      <c r="M25" s="67">
        <f t="shared" si="0"/>
        <v>363410.31</v>
      </c>
      <c r="N25" s="67">
        <f t="shared" si="0"/>
        <v>227015.55000000057</v>
      </c>
      <c r="O25" s="67">
        <f t="shared" si="0"/>
        <v>277050.25999999995</v>
      </c>
      <c r="P25" s="67">
        <f t="shared" si="0"/>
        <v>-50034.70999999941</v>
      </c>
      <c r="Q25" s="67">
        <f t="shared" si="0"/>
        <v>3227134.6400000039</v>
      </c>
      <c r="R25" s="67">
        <f t="shared" si="0"/>
        <v>2076590.6500000032</v>
      </c>
      <c r="S25" s="67">
        <f t="shared" si="0"/>
        <v>1150543.9900000007</v>
      </c>
    </row>
    <row r="26" spans="1:22" x14ac:dyDescent="0.25">
      <c r="A26" s="54"/>
      <c r="B26" s="54"/>
      <c r="C26" s="52" t="s">
        <v>59</v>
      </c>
      <c r="D26" s="14">
        <f>D11+D12+D13+D14+D15+D16+D18+D22+D23</f>
        <v>29322.530000000002</v>
      </c>
      <c r="E26" s="59">
        <f>E11+E12+E13+E14+E15+E16+E18+E22+E23</f>
        <v>1574925.8700000045</v>
      </c>
      <c r="F26" s="59">
        <f>F11+F12+F13+F14+F15+F16+F18+F22+F23</f>
        <v>4103014.7500000005</v>
      </c>
      <c r="G26" s="59">
        <f>G11+G12+G13+G14+G15+G16+G18+G22+G23</f>
        <v>3458416.9</v>
      </c>
      <c r="H26" s="59">
        <f>H11+H12+H13+H14+H15+H16+H18+H22+H23</f>
        <v>641264.51</v>
      </c>
      <c r="I26" s="59">
        <f>I11+I12+I13+I14+I15+I16+I18+I22+I23</f>
        <v>3333.34</v>
      </c>
      <c r="J26" s="59">
        <f>J11+J12+J13+J14+J15+J16+J18+J22+J23</f>
        <v>4111866.2399999988</v>
      </c>
      <c r="K26" s="59">
        <f>K11+K12+K13+K14+K15+K16+K18+K22+K23</f>
        <v>3975557.27</v>
      </c>
      <c r="L26" s="59">
        <f>L11+L12+L13+L14+L15+L16+L18+L22+L23</f>
        <v>686950.04999999993</v>
      </c>
      <c r="M26" s="59">
        <f>M11+M12+M13+M14+M15+M16+M18+M22+M23</f>
        <v>355570.38</v>
      </c>
      <c r="N26" s="59">
        <f>N11+N12+N13+N14+N15+N16+N18+N22+N23</f>
        <v>127457.47999999986</v>
      </c>
      <c r="O26" s="59">
        <f>O11+O12+O13+O14+O15+O16+O18+O22+O23</f>
        <v>136308.96999999956</v>
      </c>
      <c r="P26" s="59">
        <f>P11+P12+P13+P14+P15+P16+P18+P22+P23</f>
        <v>-8851.4899999997288</v>
      </c>
      <c r="Q26" s="59">
        <f>Q11+Q12+Q13+Q14+Q15+Q16+Q18+Q22+Q23</f>
        <v>1702383.3500000043</v>
      </c>
      <c r="R26" s="59">
        <f>R11+R12+R13+R14+R15+R16+R18+R22+R23</f>
        <v>1147002.030000004</v>
      </c>
      <c r="S26" s="59">
        <f>S11+S12+S13+S14+S15+S16+S18+S22+S23</f>
        <v>555381.3200000003</v>
      </c>
    </row>
    <row r="27" spans="1:22" x14ac:dyDescent="0.25">
      <c r="A27" s="54"/>
      <c r="B27" s="54"/>
      <c r="C27" s="53" t="s">
        <v>60</v>
      </c>
      <c r="D27" s="58">
        <f>D9+D10+D17</f>
        <v>9372.93</v>
      </c>
      <c r="E27" s="68">
        <f>E9+E10+E17</f>
        <v>138358.4499999985</v>
      </c>
      <c r="F27" s="68">
        <f>F9+F10+F17</f>
        <v>1721361.0699999998</v>
      </c>
      <c r="G27" s="68">
        <f>G9+G10+G17</f>
        <v>1549354.42</v>
      </c>
      <c r="H27" s="68">
        <f>H9+H10+H17</f>
        <v>172006.65</v>
      </c>
      <c r="I27" s="68">
        <f>I9+I10+I17</f>
        <v>0</v>
      </c>
      <c r="J27" s="68">
        <f>J9+J10+J17</f>
        <v>1715318.5099999998</v>
      </c>
      <c r="K27" s="68">
        <f>K9+K10+K17</f>
        <v>1424776.7599999998</v>
      </c>
      <c r="L27" s="68">
        <f>L9+L10+L17</f>
        <v>207657.59000000003</v>
      </c>
      <c r="M27" s="68">
        <f>M9+M10+M17</f>
        <v>3902.8199999999997</v>
      </c>
      <c r="N27" s="68">
        <f>N9+N10+N17</f>
        <v>296584.31000000006</v>
      </c>
      <c r="O27" s="68">
        <f>O9+O10+O17</f>
        <v>290541.75000000012</v>
      </c>
      <c r="P27" s="68">
        <f>P9+P10+P17</f>
        <v>6042.5599999999395</v>
      </c>
      <c r="Q27" s="68">
        <f>Q9+Q10+Q17</f>
        <v>434942.75999999855</v>
      </c>
      <c r="R27" s="68">
        <f>R9+R10+R17</f>
        <v>248619.94999999861</v>
      </c>
      <c r="S27" s="68">
        <f>S9+S10+S17</f>
        <v>186322.80999999994</v>
      </c>
    </row>
    <row r="28" spans="1:22" x14ac:dyDescent="0.25">
      <c r="A28" s="54"/>
      <c r="B28" s="54"/>
      <c r="C28" s="53" t="s">
        <v>61</v>
      </c>
      <c r="D28" s="58">
        <f>D8+D19+D20+D21</f>
        <v>16187.869999999999</v>
      </c>
      <c r="E28" s="68">
        <f>E8+E19+E20+E21</f>
        <v>1286834.7700000005</v>
      </c>
      <c r="F28" s="68">
        <f>F8+F19+F20+F21</f>
        <v>2749050.7300000004</v>
      </c>
      <c r="G28" s="68">
        <f>G8+G19+G20+G21</f>
        <v>2634299.66</v>
      </c>
      <c r="H28" s="68">
        <f>H8+H19+H20+H21</f>
        <v>114751.07</v>
      </c>
      <c r="I28" s="68">
        <f>I8+I19+I20+I21</f>
        <v>0</v>
      </c>
      <c r="J28" s="68">
        <f>J8+J19+J20+J21</f>
        <v>2796276.51</v>
      </c>
      <c r="K28" s="68">
        <f>K8+K19+K20+K21</f>
        <v>2946076.9699999997</v>
      </c>
      <c r="L28" s="68">
        <f>L8+L19+L20+L21</f>
        <v>807871.44</v>
      </c>
      <c r="M28" s="68">
        <f>M8+M19+M20+M21</f>
        <v>3937.11</v>
      </c>
      <c r="N28" s="68">
        <f>N8+N19+N20+N21</f>
        <v>-197026.23999999935</v>
      </c>
      <c r="O28" s="68">
        <f>O8+O19+O20+O21</f>
        <v>-149800.45999999973</v>
      </c>
      <c r="P28" s="68">
        <f>P8+P19+P20+P21</f>
        <v>-47225.77999999962</v>
      </c>
      <c r="Q28" s="68">
        <f>Q8+Q19+Q20+Q21</f>
        <v>1089808.5300000012</v>
      </c>
      <c r="R28" s="68">
        <f>R8+R19+R20+R21</f>
        <v>680968.67000000074</v>
      </c>
      <c r="S28" s="68">
        <f>S8+S19+S20+S21</f>
        <v>408839.86000000039</v>
      </c>
    </row>
    <row r="29" spans="1:22" x14ac:dyDescent="0.25">
      <c r="A29" s="56"/>
      <c r="B29" s="54"/>
      <c r="C29" s="53" t="s">
        <v>62</v>
      </c>
      <c r="D29" s="3" t="s">
        <v>47</v>
      </c>
      <c r="E29" s="3" t="s">
        <v>47</v>
      </c>
      <c r="F29" s="3" t="s">
        <v>47</v>
      </c>
      <c r="G29" s="4" t="s">
        <v>47</v>
      </c>
      <c r="H29" s="4" t="s">
        <v>47</v>
      </c>
      <c r="I29" s="4" t="s">
        <v>47</v>
      </c>
      <c r="J29" s="7" t="s">
        <v>47</v>
      </c>
      <c r="K29" s="4" t="s">
        <v>47</v>
      </c>
      <c r="L29" s="8"/>
      <c r="M29" s="4" t="s">
        <v>47</v>
      </c>
      <c r="N29" s="4" t="s">
        <v>47</v>
      </c>
      <c r="O29" s="4" t="s">
        <v>47</v>
      </c>
      <c r="P29" s="4" t="s">
        <v>47</v>
      </c>
      <c r="Q29" s="4" t="s">
        <v>47</v>
      </c>
      <c r="R29" s="4" t="s">
        <v>47</v>
      </c>
      <c r="S29" s="4" t="s">
        <v>47</v>
      </c>
    </row>
    <row r="31" spans="1:22" x14ac:dyDescent="0.25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22" x14ac:dyDescent="0.25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3:16" x14ac:dyDescent="0.25">
      <c r="C33" s="1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</sheetData>
  <autoFilter ref="A7:AK29"/>
  <mergeCells count="23">
    <mergeCell ref="C2:S2"/>
    <mergeCell ref="A4:A7"/>
    <mergeCell ref="D4:D7"/>
    <mergeCell ref="F6:F7"/>
    <mergeCell ref="G6:I6"/>
    <mergeCell ref="J6:J7"/>
    <mergeCell ref="F5:I5"/>
    <mergeCell ref="K5:K7"/>
    <mergeCell ref="N5:P5"/>
    <mergeCell ref="N6:N7"/>
    <mergeCell ref="O6:P6"/>
    <mergeCell ref="R6:R7"/>
    <mergeCell ref="S6:S7"/>
    <mergeCell ref="C1:S1"/>
    <mergeCell ref="B4:B7"/>
    <mergeCell ref="C4:C7"/>
    <mergeCell ref="E4:E7"/>
    <mergeCell ref="F4:P4"/>
    <mergeCell ref="Q4:Q7"/>
    <mergeCell ref="R4:S5"/>
    <mergeCell ref="M6:M7"/>
    <mergeCell ref="L6:L7"/>
    <mergeCell ref="L5:M5"/>
  </mergeCells>
  <pageMargins left="0.31496062992125984" right="0" top="0" bottom="0" header="0" footer="0"/>
  <pageSetup paperSize="9" scale="48" fitToHeight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Сальдо на 01.01.2015</vt:lpstr>
      <vt:lpstr>'Сальдо на 01.01.2015'!Заголовки_для_печати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2015-03-27T11:27:40Z</cp:lastPrinted>
  <dcterms:created xsi:type="dcterms:W3CDTF">2012-04-05T11:50:21Z</dcterms:created>
  <dcterms:modified xsi:type="dcterms:W3CDTF">2015-03-27T11:27:58Z</dcterms:modified>
</cp:coreProperties>
</file>